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wkesburybc.sharepoint.com/sites/HRandOD/Shared Documents/Reporting/Transparency/2024/"/>
    </mc:Choice>
  </mc:AlternateContent>
  <xr:revisionPtr revIDLastSave="0" documentId="8_{37358F0B-9195-44F4-822B-C08594F3F0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r remuneration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2" l="1"/>
  <c r="H29" i="12"/>
  <c r="I29" i="12" s="1"/>
  <c r="G22" i="12"/>
  <c r="I22" i="12"/>
  <c r="H22" i="12"/>
  <c r="H32" i="12"/>
  <c r="G32" i="12"/>
  <c r="I32" i="12" l="1"/>
  <c r="G21" i="12" l="1"/>
  <c r="H21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30" i="12"/>
  <c r="H30" i="12"/>
  <c r="G31" i="12"/>
  <c r="H31" i="12"/>
  <c r="G33" i="12"/>
  <c r="H33" i="12"/>
  <c r="G34" i="12"/>
  <c r="H34" i="12"/>
  <c r="H20" i="12"/>
  <c r="G20" i="12"/>
  <c r="H8" i="12"/>
  <c r="I33" i="12" l="1"/>
  <c r="I34" i="12"/>
  <c r="I30" i="12"/>
  <c r="I31" i="12"/>
  <c r="I28" i="12"/>
  <c r="I27" i="12"/>
  <c r="I24" i="12"/>
  <c r="I21" i="12"/>
  <c r="I25" i="12"/>
  <c r="I26" i="12"/>
  <c r="I23" i="12"/>
  <c r="I20" i="12"/>
  <c r="H19" i="12"/>
  <c r="G19" i="12"/>
  <c r="H7" i="12"/>
  <c r="H9" i="12"/>
  <c r="H6" i="12"/>
  <c r="G8" i="12"/>
  <c r="I8" i="12" s="1"/>
  <c r="G7" i="12"/>
  <c r="G9" i="12"/>
  <c r="G6" i="12"/>
  <c r="I19" i="12" l="1"/>
  <c r="I35" i="12" s="1"/>
  <c r="I7" i="12"/>
  <c r="I6" i="12"/>
  <c r="I9" i="12"/>
  <c r="I10" i="12" l="1"/>
</calcChain>
</file>

<file path=xl/sharedStrings.xml><?xml version="1.0" encoding="utf-8"?>
<sst xmlns="http://schemas.openxmlformats.org/spreadsheetml/2006/main" count="111" uniqueCount="81">
  <si>
    <t>The remuneration paid to the Council's senior employees is as follows:</t>
  </si>
  <si>
    <t>Post Title</t>
  </si>
  <si>
    <t>Note</t>
  </si>
  <si>
    <t>Salary</t>
  </si>
  <si>
    <t>Fees and Allowances</t>
  </si>
  <si>
    <t>Bonuses</t>
  </si>
  <si>
    <t>Other Payments</t>
  </si>
  <si>
    <t>Total Remuneration</t>
  </si>
  <si>
    <t>Responsibilities</t>
  </si>
  <si>
    <t>Direct Budget Held</t>
  </si>
  <si>
    <t>No of Direct reporting Staff</t>
  </si>
  <si>
    <t>£</t>
  </si>
  <si>
    <t>£'000</t>
  </si>
  <si>
    <t>Chief Executive</t>
  </si>
  <si>
    <t>Total</t>
  </si>
  <si>
    <t>Notes</t>
  </si>
  <si>
    <t>Pension Contributions (19.7%)</t>
  </si>
  <si>
    <t>National Insurance Contributions (13.8%)</t>
  </si>
  <si>
    <t>Chief Planning Lawyer</t>
  </si>
  <si>
    <t>Director of One Legal</t>
  </si>
  <si>
    <t>Executive Director - Resources and S151</t>
  </si>
  <si>
    <t>Executive Director - Place</t>
  </si>
  <si>
    <t>Associate Director - Finance and Deputy S151</t>
  </si>
  <si>
    <t>Director - Communities</t>
  </si>
  <si>
    <t>Director - Corporate Resources</t>
  </si>
  <si>
    <t>Associate Director - Garden Towns</t>
  </si>
  <si>
    <t>Head of Law (Commercial and Property)</t>
  </si>
  <si>
    <t>Head of Law (Litigation and Planning)</t>
  </si>
  <si>
    <t>Officers’ Remuneration for 2023/24</t>
  </si>
  <si>
    <t>Corporate Director (removed from establishment June 2023)</t>
  </si>
  <si>
    <t>Associate Director - People, Culture and Performance (Vacant)</t>
  </si>
  <si>
    <t>Associate Director - Planning</t>
  </si>
  <si>
    <t>Director - Digital and Organisational Change (Introduced February 2024)</t>
  </si>
  <si>
    <t>Associate Director - Transformation (Removed from establishment January 2024)</t>
  </si>
  <si>
    <t>Associate Director - IT, Cyber and Digital (Introduced March 2024)</t>
  </si>
  <si>
    <t>Associate Director - IT and Cyber (Removed from establishment February 2024)</t>
  </si>
  <si>
    <t>Head of Development Services (Removed from establishment June 2023)</t>
  </si>
  <si>
    <t>Head of Democratic Services (Removed from establishment June 2023)</t>
  </si>
  <si>
    <t>Remuneration band</t>
  </si>
  <si>
    <t>£70,000 - £74,999</t>
  </si>
  <si>
    <t>£75,000 - £79,999</t>
  </si>
  <si>
    <t>£80,000 - £84,999</t>
  </si>
  <si>
    <t>£100,000 - £104,999</t>
  </si>
  <si>
    <t>£105,000 - £109,999</t>
  </si>
  <si>
    <t>£110,000 - £114,999</t>
  </si>
  <si>
    <t>£115,000 - £119,999</t>
  </si>
  <si>
    <t>£120,000 - £124,999</t>
  </si>
  <si>
    <t>£55,000 - £59,999</t>
  </si>
  <si>
    <t>£60,000 - £64,999</t>
  </si>
  <si>
    <t>£65,000 - £69,999</t>
  </si>
  <si>
    <t>£85,000 - £89,999</t>
  </si>
  <si>
    <t>£90,000 - £94,999</t>
  </si>
  <si>
    <t>£95,000 - £99,999</t>
  </si>
  <si>
    <r>
      <rPr>
        <b/>
        <sz val="10"/>
        <rFont val="Arial"/>
        <family val="2"/>
      </rPr>
      <t xml:space="preserve">2. </t>
    </r>
    <r>
      <rPr>
        <sz val="10"/>
        <rFont val="Arial"/>
      </rPr>
      <t>One legal is a shared service and, therefore, the budget held by these posts represents part budget (Tewkesbury Borough Council element) for the shared service.</t>
    </r>
  </si>
  <si>
    <r>
      <rPr>
        <b/>
        <sz val="10"/>
        <rFont val="Arial"/>
        <family val="2"/>
      </rPr>
      <t xml:space="preserve">1.  </t>
    </r>
    <r>
      <rPr>
        <sz val="10"/>
        <rFont val="Arial"/>
      </rPr>
      <t>The Corporate Director provides Monitoring Officer services for Tewkesbury Borough Council. From 1 July 2023, these services were performed by a Monitoring Officer provided by One Legal.</t>
    </r>
  </si>
  <si>
    <t>The remuneration paid to the Council's chief officer employees is as follows:</t>
  </si>
  <si>
    <t xml:space="preserve">·   Statutory Head of Paid Service
·   Oversee budget, risk and corporate governance
·   Policy &amp; Performance
·   Business Transformation
</t>
  </si>
  <si>
    <t xml:space="preserve">·   Statutory Monitoring Officer
·   Democratic Services
</t>
  </si>
  <si>
    <t xml:space="preserve">·   Environmental &amp; Housing Services
·   Development Management and Planning Policy
·   Waste Services
·   Community and Economic Development
·   Garden Towns
</t>
  </si>
  <si>
    <t xml:space="preserve">·   Shared Legal Services
</t>
  </si>
  <si>
    <t xml:space="preserve">·   Garden Town Programme
</t>
  </si>
  <si>
    <t xml:space="preserve">·   IT Services
·   Cyber Security
</t>
  </si>
  <si>
    <t xml:space="preserve">·   Human Resources 
·   Organisational Development
·   Organisational Performance
</t>
  </si>
  <si>
    <t xml:space="preserve">·   Business Transformation
·   Policy and Communications
·   Customer Service
</t>
  </si>
  <si>
    <t xml:space="preserve">·   Financial Services
·   Deputy S151 Officer
</t>
  </si>
  <si>
    <t xml:space="preserve">·   Shared Legal Services
·   Planning Applications
</t>
  </si>
  <si>
    <t xml:space="preserve">·   Member Services (including Civic)
·   Elections
·   Electoral Registration
</t>
  </si>
  <si>
    <t xml:space="preserve">·   Development control
·   Planning Policy
·   Community and Economic Development
</t>
  </si>
  <si>
    <t xml:space="preserve">·   S.151 officer
·   Financial Services
·   Asset Management
·   IT and Cyber (until February 2024)
·   Revenues and Benefits
·   Audit and Governance
·   Democratic and Electoral Services
</t>
  </si>
  <si>
    <t>5 (12 due to vacancies)</t>
  </si>
  <si>
    <t xml:space="preserve">·   IT Services
·   Cyber Security
·   Digital Transformation
</t>
  </si>
  <si>
    <t xml:space="preserve">·   Asset Management
·   Revenues and Benefits
·   Audit and Governance
·   Democratic Services (from July 2023)
</t>
  </si>
  <si>
    <t xml:space="preserve">·   Programme Management
·   IT, Cyber and Digital
·   Policy
·   Communications
·   Customer Services
</t>
  </si>
  <si>
    <t xml:space="preserve">·   Waste and Recycling Services
·   Environmental Services
·   Licencing
·   Housing
·   Community and Economic Development
</t>
  </si>
  <si>
    <t xml:space="preserve">·   Planning Applications
·   Development Control
·   Land Charges
·   Planning Policy
</t>
  </si>
  <si>
    <t>Employees receiving salaries more than £50,000 in 2023/24:</t>
  </si>
  <si>
    <t>£125,000 - £129,999</t>
  </si>
  <si>
    <t>£50,000 - £54,999</t>
  </si>
  <si>
    <t>Number of employees whose 23/24 salary falls within this band</t>
  </si>
  <si>
    <t>No budget as restructure implemented mid-year</t>
  </si>
  <si>
    <t>106 (Shared service, figure represents part of the budget for shared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</si>
</sst>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0.0"/>
  </numFmts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" applyNumberFormat="0" applyAlignment="0" applyProtection="0"/>
    <xf numFmtId="0" fontId="21" fillId="0" borderId="6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10" fillId="0" borderId="0"/>
    <xf numFmtId="0" fontId="3" fillId="0" borderId="0"/>
    <xf numFmtId="0" fontId="6" fillId="0" borderId="0"/>
    <xf numFmtId="0" fontId="9" fillId="0" borderId="0"/>
    <xf numFmtId="0" fontId="10" fillId="32" borderId="7" applyNumberFormat="0" applyFont="0" applyAlignment="0" applyProtection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2" fillId="0" borderId="15" xfId="28" applyNumberFormat="1" applyFont="1" applyFill="1" applyBorder="1" applyAlignment="1">
      <alignment horizontal="center" vertical="top"/>
    </xf>
    <xf numFmtId="0" fontId="0" fillId="33" borderId="14" xfId="0" applyFill="1" applyBorder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33" borderId="14" xfId="0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top" wrapText="1"/>
    </xf>
    <xf numFmtId="164" fontId="3" fillId="0" borderId="10" xfId="28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28" applyNumberFormat="1" applyFont="1" applyFill="1" applyBorder="1" applyAlignment="1">
      <alignment horizontal="center" vertical="center"/>
    </xf>
    <xf numFmtId="164" fontId="27" fillId="0" borderId="0" xfId="28" applyNumberFormat="1" applyFont="1" applyFill="1" applyBorder="1" applyAlignment="1">
      <alignment horizontal="center" vertical="center"/>
    </xf>
    <xf numFmtId="164" fontId="3" fillId="0" borderId="10" xfId="31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0" fillId="0" borderId="10" xfId="0" applyBorder="1" applyAlignment="1">
      <alignment vertical="top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3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3" xfId="31" xr:uid="{00000000-0005-0000-0000-00001E000000}"/>
    <cellStyle name="Comma 3" xfId="32" xr:uid="{00000000-0005-0000-0000-00001F000000}"/>
    <cellStyle name="Comma 3 2" xfId="33" xr:uid="{00000000-0005-0000-0000-000020000000}"/>
    <cellStyle name="Comma 4" xfId="34" xr:uid="{00000000-0005-0000-0000-000021000000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2" xfId="44" xr:uid="{00000000-0005-0000-0000-00002C000000}"/>
    <cellStyle name="Normal 2 2" xfId="45" xr:uid="{00000000-0005-0000-0000-00002D000000}"/>
    <cellStyle name="Normal 2 3" xfId="46" xr:uid="{00000000-0005-0000-0000-00002E000000}"/>
    <cellStyle name="Normal 3" xfId="47" xr:uid="{00000000-0005-0000-0000-00002F000000}"/>
    <cellStyle name="Normal 3 2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topLeftCell="A9" zoomScale="90" zoomScaleNormal="90" workbookViewId="0">
      <selection activeCell="G19" sqref="G19:H34"/>
    </sheetView>
  </sheetViews>
  <sheetFormatPr defaultColWidth="9.109375" defaultRowHeight="13.2" x14ac:dyDescent="0.25"/>
  <cols>
    <col min="1" max="1" width="69.6640625" style="1" customWidth="1"/>
    <col min="2" max="2" width="5.109375" style="17" bestFit="1" customWidth="1"/>
    <col min="3" max="4" width="11.44140625" style="1" bestFit="1" customWidth="1"/>
    <col min="5" max="5" width="9.88671875" style="1" bestFit="1" customWidth="1"/>
    <col min="6" max="6" width="10.109375" style="1" bestFit="1" customWidth="1"/>
    <col min="7" max="7" width="13" style="1" customWidth="1"/>
    <col min="8" max="8" width="13.109375" style="1" bestFit="1" customWidth="1"/>
    <col min="9" max="9" width="14" style="1" customWidth="1"/>
    <col min="10" max="10" width="54.109375" style="1" customWidth="1"/>
    <col min="11" max="11" width="15" style="19" customWidth="1"/>
    <col min="12" max="12" width="15" style="7" customWidth="1"/>
    <col min="13" max="16384" width="9.109375" style="1"/>
  </cols>
  <sheetData>
    <row r="1" spans="1:14" ht="12.75" customHeight="1" x14ac:dyDescent="0.25">
      <c r="A1" s="43" t="s">
        <v>28</v>
      </c>
      <c r="B1" s="43"/>
      <c r="C1" s="43"/>
      <c r="D1" s="43"/>
      <c r="E1" s="43"/>
      <c r="F1" s="43"/>
      <c r="G1" s="43"/>
      <c r="H1" s="43"/>
    </row>
    <row r="2" spans="1:14" x14ac:dyDescent="0.25">
      <c r="I2" s="3"/>
    </row>
    <row r="3" spans="1:14" x14ac:dyDescent="0.25">
      <c r="A3" s="41" t="s">
        <v>55</v>
      </c>
      <c r="B3" s="42"/>
      <c r="C3" s="42"/>
      <c r="D3" s="42"/>
      <c r="E3" s="42"/>
      <c r="F3" s="42"/>
      <c r="G3" s="4"/>
    </row>
    <row r="4" spans="1:14" ht="52.8" x14ac:dyDescent="0.25">
      <c r="A4" s="44" t="s">
        <v>1</v>
      </c>
      <c r="B4" s="44" t="s">
        <v>2</v>
      </c>
      <c r="C4" s="12" t="s">
        <v>3</v>
      </c>
      <c r="D4" s="15" t="s">
        <v>4</v>
      </c>
      <c r="E4" s="12" t="s">
        <v>5</v>
      </c>
      <c r="F4" s="15" t="s">
        <v>6</v>
      </c>
      <c r="G4" s="15" t="s">
        <v>17</v>
      </c>
      <c r="H4" s="15" t="s">
        <v>16</v>
      </c>
      <c r="I4" s="15" t="s">
        <v>7</v>
      </c>
      <c r="J4" s="44" t="s">
        <v>8</v>
      </c>
      <c r="K4" s="15" t="s">
        <v>9</v>
      </c>
      <c r="L4" s="39" t="s">
        <v>10</v>
      </c>
    </row>
    <row r="5" spans="1:14" x14ac:dyDescent="0.25">
      <c r="A5" s="45"/>
      <c r="B5" s="45"/>
      <c r="C5" s="12" t="s">
        <v>11</v>
      </c>
      <c r="D5" s="12" t="s">
        <v>11</v>
      </c>
      <c r="E5" s="12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45"/>
      <c r="K5" s="12" t="s">
        <v>12</v>
      </c>
      <c r="L5" s="40"/>
    </row>
    <row r="6" spans="1:14" s="5" customFormat="1" ht="66" x14ac:dyDescent="0.25">
      <c r="A6" s="11" t="s">
        <v>13</v>
      </c>
      <c r="B6" s="20"/>
      <c r="C6" s="23">
        <v>128009</v>
      </c>
      <c r="D6" s="23">
        <v>0</v>
      </c>
      <c r="E6" s="23">
        <v>0</v>
      </c>
      <c r="F6" s="23">
        <v>0</v>
      </c>
      <c r="G6" s="23">
        <f>C6*13.8%</f>
        <v>17665.242000000002</v>
      </c>
      <c r="H6" s="23">
        <f>(C6+D6+E6+F6)*19.7%</f>
        <v>25217.772999999997</v>
      </c>
      <c r="I6" s="23">
        <f>C6+D6+E6+F6+G6+H6</f>
        <v>170892.01499999998</v>
      </c>
      <c r="J6" s="25" t="s">
        <v>56</v>
      </c>
      <c r="K6" s="10">
        <v>166</v>
      </c>
      <c r="L6" s="9">
        <v>6</v>
      </c>
      <c r="M6" s="6"/>
    </row>
    <row r="7" spans="1:14" s="5" customFormat="1" ht="39.6" x14ac:dyDescent="0.25">
      <c r="A7" s="11" t="s">
        <v>29</v>
      </c>
      <c r="B7" s="10">
        <v>1</v>
      </c>
      <c r="C7" s="23">
        <v>101662</v>
      </c>
      <c r="D7" s="23">
        <v>0</v>
      </c>
      <c r="E7" s="23">
        <v>0</v>
      </c>
      <c r="F7" s="23">
        <v>0</v>
      </c>
      <c r="G7" s="23">
        <f>C7*13.8%</f>
        <v>14029.356000000002</v>
      </c>
      <c r="H7" s="23">
        <f>(C7+D7+E7+F7)*19.7%</f>
        <v>20027.413999999997</v>
      </c>
      <c r="I7" s="23">
        <f>C7+D7+E7+F7+G7+H7</f>
        <v>135718.76999999999</v>
      </c>
      <c r="J7" s="25" t="s">
        <v>57</v>
      </c>
      <c r="K7" s="10">
        <v>132</v>
      </c>
      <c r="L7" s="10">
        <v>2</v>
      </c>
    </row>
    <row r="8" spans="1:14" s="5" customFormat="1" ht="105.6" x14ac:dyDescent="0.25">
      <c r="A8" s="11" t="s">
        <v>20</v>
      </c>
      <c r="B8" s="21"/>
      <c r="C8" s="23">
        <v>96504</v>
      </c>
      <c r="D8" s="23">
        <v>0</v>
      </c>
      <c r="E8" s="23">
        <v>0</v>
      </c>
      <c r="F8" s="23">
        <v>0</v>
      </c>
      <c r="G8" s="23">
        <f>C8*13.8%</f>
        <v>13317.552000000001</v>
      </c>
      <c r="H8" s="23">
        <f>(C8+D8+E8+F8)*19.7%</f>
        <v>19011.287999999997</v>
      </c>
      <c r="I8" s="23">
        <f>C8+D8+E8+F8+G8+H8</f>
        <v>128832.84</v>
      </c>
      <c r="J8" s="25" t="s">
        <v>68</v>
      </c>
      <c r="K8" s="10">
        <v>126</v>
      </c>
      <c r="L8" s="10">
        <v>3</v>
      </c>
      <c r="M8" s="6"/>
      <c r="N8" s="6"/>
    </row>
    <row r="9" spans="1:14" s="5" customFormat="1" ht="79.2" x14ac:dyDescent="0.25">
      <c r="A9" s="11" t="s">
        <v>21</v>
      </c>
      <c r="B9" s="21"/>
      <c r="C9" s="23">
        <v>101662</v>
      </c>
      <c r="D9" s="23">
        <v>0</v>
      </c>
      <c r="E9" s="23">
        <v>0</v>
      </c>
      <c r="F9" s="23">
        <v>0</v>
      </c>
      <c r="G9" s="23">
        <f>C9*13.8%</f>
        <v>14029.356000000002</v>
      </c>
      <c r="H9" s="23">
        <f>(C9+D9+E9+F9)*19.7%</f>
        <v>20027.413999999997</v>
      </c>
      <c r="I9" s="23">
        <f>C9+D9+E9+F9+G9+H9</f>
        <v>135718.76999999999</v>
      </c>
      <c r="J9" s="25" t="s">
        <v>58</v>
      </c>
      <c r="K9" s="10">
        <v>119</v>
      </c>
      <c r="L9" s="10">
        <v>3</v>
      </c>
    </row>
    <row r="10" spans="1:14" x14ac:dyDescent="0.25">
      <c r="A10" s="16" t="s">
        <v>14</v>
      </c>
      <c r="B10" s="18"/>
      <c r="C10" s="14"/>
      <c r="D10" s="14"/>
      <c r="E10" s="14"/>
      <c r="F10" s="14"/>
      <c r="G10" s="14"/>
      <c r="H10" s="14"/>
      <c r="I10" s="13">
        <f>SUM(I6:I9)</f>
        <v>571162.39500000002</v>
      </c>
      <c r="L10" s="5"/>
    </row>
    <row r="11" spans="1:14" s="5" customFormat="1" x14ac:dyDescent="0.25">
      <c r="A11" s="6"/>
      <c r="B11" s="30"/>
      <c r="C11" s="32"/>
      <c r="D11" s="32"/>
      <c r="E11" s="32"/>
      <c r="F11" s="32"/>
      <c r="G11" s="33"/>
      <c r="H11" s="33"/>
      <c r="I11" s="32"/>
      <c r="J11" s="29"/>
      <c r="K11" s="30"/>
      <c r="L11" s="31"/>
    </row>
    <row r="12" spans="1:14" x14ac:dyDescent="0.25">
      <c r="A12" s="2" t="s">
        <v>15</v>
      </c>
    </row>
    <row r="13" spans="1:14" x14ac:dyDescent="0.25">
      <c r="A13" s="19" t="s">
        <v>54</v>
      </c>
    </row>
    <row r="14" spans="1:14" x14ac:dyDescent="0.25">
      <c r="A14" s="19"/>
    </row>
    <row r="15" spans="1:14" x14ac:dyDescent="0.25">
      <c r="A15" s="19"/>
    </row>
    <row r="16" spans="1:14" s="5" customFormat="1" x14ac:dyDescent="0.25">
      <c r="A16" s="41" t="s">
        <v>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8"/>
    </row>
    <row r="17" spans="1:14" ht="52.8" x14ac:dyDescent="0.25">
      <c r="A17" s="44" t="s">
        <v>1</v>
      </c>
      <c r="B17" s="44" t="s">
        <v>2</v>
      </c>
      <c r="C17" s="12" t="s">
        <v>3</v>
      </c>
      <c r="D17" s="15" t="s">
        <v>4</v>
      </c>
      <c r="E17" s="12" t="s">
        <v>5</v>
      </c>
      <c r="F17" s="15" t="s">
        <v>6</v>
      </c>
      <c r="G17" s="15" t="s">
        <v>17</v>
      </c>
      <c r="H17" s="15" t="s">
        <v>16</v>
      </c>
      <c r="I17" s="15" t="s">
        <v>7</v>
      </c>
      <c r="J17" s="44" t="s">
        <v>8</v>
      </c>
      <c r="K17" s="15" t="s">
        <v>9</v>
      </c>
      <c r="L17" s="39" t="s">
        <v>10</v>
      </c>
    </row>
    <row r="18" spans="1:14" s="5" customFormat="1" x14ac:dyDescent="0.25">
      <c r="A18" s="45"/>
      <c r="B18" s="45"/>
      <c r="C18" s="12" t="s">
        <v>11</v>
      </c>
      <c r="D18" s="12" t="s">
        <v>11</v>
      </c>
      <c r="E18" s="12" t="s">
        <v>11</v>
      </c>
      <c r="F18" s="12" t="s">
        <v>11</v>
      </c>
      <c r="G18" s="12" t="s">
        <v>11</v>
      </c>
      <c r="H18" s="12" t="s">
        <v>11</v>
      </c>
      <c r="I18" s="12" t="s">
        <v>11</v>
      </c>
      <c r="J18" s="45"/>
      <c r="K18" s="12" t="s">
        <v>12</v>
      </c>
      <c r="L18" s="40"/>
    </row>
    <row r="19" spans="1:14" s="5" customFormat="1" ht="26.4" x14ac:dyDescent="0.25">
      <c r="A19" s="11" t="s">
        <v>19</v>
      </c>
      <c r="B19" s="10">
        <v>2</v>
      </c>
      <c r="C19" s="23">
        <v>113809</v>
      </c>
      <c r="D19" s="23">
        <v>0</v>
      </c>
      <c r="E19" s="23">
        <v>0</v>
      </c>
      <c r="F19" s="23">
        <v>0</v>
      </c>
      <c r="G19" s="23">
        <f>C19*13.8%</f>
        <v>15705.642000000002</v>
      </c>
      <c r="H19" s="23">
        <f>(C19+D19+E19+F19)*19.7%</f>
        <v>22420.373</v>
      </c>
      <c r="I19" s="23">
        <f>C19+D19+E19+F19+G19+H19</f>
        <v>151935.01500000001</v>
      </c>
      <c r="J19" s="25" t="s">
        <v>59</v>
      </c>
      <c r="K19" s="10">
        <v>147</v>
      </c>
      <c r="L19" s="10">
        <v>4</v>
      </c>
    </row>
    <row r="20" spans="1:14" s="5" customFormat="1" ht="66" x14ac:dyDescent="0.25">
      <c r="A20" s="11" t="s">
        <v>24</v>
      </c>
      <c r="B20" s="21"/>
      <c r="C20" s="23">
        <v>82687</v>
      </c>
      <c r="D20" s="10">
        <v>0</v>
      </c>
      <c r="E20" s="10">
        <v>0</v>
      </c>
      <c r="F20" s="10">
        <v>0</v>
      </c>
      <c r="G20" s="23">
        <f>C20*13.8%</f>
        <v>11410.806</v>
      </c>
      <c r="H20" s="23">
        <f>(C20+D20+E20+F20)*19.7%</f>
        <v>16289.338999999998</v>
      </c>
      <c r="I20" s="23">
        <f>C20+D20+E20+F20+G20+H20</f>
        <v>110387.14499999999</v>
      </c>
      <c r="J20" s="25" t="s">
        <v>71</v>
      </c>
      <c r="K20" s="10">
        <v>107</v>
      </c>
      <c r="L20" s="10">
        <v>4</v>
      </c>
    </row>
    <row r="21" spans="1:14" s="5" customFormat="1" ht="79.2" x14ac:dyDescent="0.25">
      <c r="A21" s="11" t="s">
        <v>23</v>
      </c>
      <c r="B21" s="21"/>
      <c r="C21" s="23">
        <v>82687</v>
      </c>
      <c r="D21" s="10">
        <v>0</v>
      </c>
      <c r="E21" s="10">
        <v>0</v>
      </c>
      <c r="F21" s="10">
        <v>0</v>
      </c>
      <c r="G21" s="23">
        <f t="shared" ref="G21:G34" si="0">C21*13.8%</f>
        <v>11410.806</v>
      </c>
      <c r="H21" s="23">
        <f t="shared" ref="H21:H34" si="1">(C21+D21+E21+F21)*19.7%</f>
        <v>16289.338999999998</v>
      </c>
      <c r="I21" s="23">
        <f t="shared" ref="I21:I34" si="2">C21+D21+E21+F21+G21+H21</f>
        <v>110387.14499999999</v>
      </c>
      <c r="J21" s="24" t="s">
        <v>73</v>
      </c>
      <c r="K21" s="48">
        <v>107</v>
      </c>
      <c r="L21" s="10">
        <v>4</v>
      </c>
    </row>
    <row r="22" spans="1:14" s="5" customFormat="1" ht="79.2" x14ac:dyDescent="0.25">
      <c r="A22" s="11" t="s">
        <v>32</v>
      </c>
      <c r="B22" s="21"/>
      <c r="C22" s="23">
        <v>82687</v>
      </c>
      <c r="D22" s="10">
        <v>0</v>
      </c>
      <c r="E22" s="10">
        <v>0</v>
      </c>
      <c r="F22" s="10">
        <v>0</v>
      </c>
      <c r="G22" s="23">
        <f>C22*13.8%</f>
        <v>11410.806</v>
      </c>
      <c r="H22" s="23">
        <f t="shared" ref="H22" si="3">(C22+D22+E22+F22)*19.7%</f>
        <v>16289.338999999998</v>
      </c>
      <c r="I22" s="23">
        <f>C22+D22+E22+F22+G22+H22</f>
        <v>110387.14499999999</v>
      </c>
      <c r="J22" s="24" t="s">
        <v>72</v>
      </c>
      <c r="K22" s="48">
        <v>97</v>
      </c>
      <c r="L22" s="10">
        <v>4</v>
      </c>
      <c r="N22" s="5" t="s">
        <v>79</v>
      </c>
    </row>
    <row r="23" spans="1:14" s="5" customFormat="1" ht="26.4" x14ac:dyDescent="0.25">
      <c r="A23" s="11" t="s">
        <v>25</v>
      </c>
      <c r="B23" s="21"/>
      <c r="C23" s="23">
        <v>84414</v>
      </c>
      <c r="D23" s="10">
        <v>0</v>
      </c>
      <c r="E23" s="10">
        <v>0</v>
      </c>
      <c r="F23" s="10">
        <v>0</v>
      </c>
      <c r="G23" s="23">
        <f t="shared" si="0"/>
        <v>11649.132000000001</v>
      </c>
      <c r="H23" s="23">
        <f t="shared" si="1"/>
        <v>16629.557999999997</v>
      </c>
      <c r="I23" s="23">
        <f t="shared" si="2"/>
        <v>112692.69</v>
      </c>
      <c r="J23" s="25" t="s">
        <v>60</v>
      </c>
      <c r="K23" s="10">
        <v>109</v>
      </c>
      <c r="L23" s="10">
        <v>3</v>
      </c>
    </row>
    <row r="24" spans="1:14" s="5" customFormat="1" ht="39.6" x14ac:dyDescent="0.25">
      <c r="A24" s="11" t="s">
        <v>35</v>
      </c>
      <c r="B24" s="27"/>
      <c r="C24" s="23">
        <v>71734</v>
      </c>
      <c r="D24" s="10">
        <v>0</v>
      </c>
      <c r="E24" s="10">
        <v>0</v>
      </c>
      <c r="F24" s="10">
        <v>0</v>
      </c>
      <c r="G24" s="23">
        <f t="shared" si="0"/>
        <v>9899.2920000000013</v>
      </c>
      <c r="H24" s="23">
        <f t="shared" si="1"/>
        <v>14131.597999999998</v>
      </c>
      <c r="I24" s="23">
        <f t="shared" si="2"/>
        <v>95764.89</v>
      </c>
      <c r="J24" s="25" t="s">
        <v>61</v>
      </c>
      <c r="K24" s="10">
        <v>93</v>
      </c>
      <c r="L24" s="10">
        <v>3</v>
      </c>
      <c r="N24" s="6"/>
    </row>
    <row r="25" spans="1:14" ht="52.8" x14ac:dyDescent="0.25">
      <c r="A25" s="11" t="s">
        <v>30</v>
      </c>
      <c r="B25" s="27"/>
      <c r="C25" s="23">
        <v>78074</v>
      </c>
      <c r="D25" s="10">
        <v>0</v>
      </c>
      <c r="E25" s="10">
        <v>0</v>
      </c>
      <c r="F25" s="10">
        <v>0</v>
      </c>
      <c r="G25" s="23">
        <f t="shared" si="0"/>
        <v>10774.212000000001</v>
      </c>
      <c r="H25" s="23">
        <f t="shared" si="1"/>
        <v>15380.577999999998</v>
      </c>
      <c r="I25" s="23">
        <f t="shared" si="2"/>
        <v>104228.79</v>
      </c>
      <c r="J25" s="25" t="s">
        <v>62</v>
      </c>
      <c r="K25" s="10">
        <v>93</v>
      </c>
      <c r="L25" s="10">
        <v>3</v>
      </c>
    </row>
    <row r="26" spans="1:14" ht="52.8" x14ac:dyDescent="0.25">
      <c r="A26" s="11" t="s">
        <v>33</v>
      </c>
      <c r="B26" s="27"/>
      <c r="C26" s="23">
        <v>74614</v>
      </c>
      <c r="D26" s="10">
        <v>0</v>
      </c>
      <c r="E26" s="10">
        <v>0</v>
      </c>
      <c r="F26" s="10">
        <v>0</v>
      </c>
      <c r="G26" s="23">
        <f t="shared" si="0"/>
        <v>10296.732</v>
      </c>
      <c r="H26" s="23">
        <f t="shared" si="1"/>
        <v>14698.957999999999</v>
      </c>
      <c r="I26" s="23">
        <f t="shared" si="2"/>
        <v>99609.69</v>
      </c>
      <c r="J26" s="25" t="s">
        <v>63</v>
      </c>
      <c r="K26" s="10">
        <v>97</v>
      </c>
      <c r="L26" s="10">
        <v>5</v>
      </c>
    </row>
    <row r="27" spans="1:14" s="5" customFormat="1" ht="66" x14ac:dyDescent="0.25">
      <c r="A27" s="11" t="s">
        <v>31</v>
      </c>
      <c r="B27" s="21"/>
      <c r="C27" s="23">
        <v>81531</v>
      </c>
      <c r="D27" s="10">
        <v>0</v>
      </c>
      <c r="E27" s="10">
        <v>0</v>
      </c>
      <c r="F27" s="10">
        <v>0</v>
      </c>
      <c r="G27" s="23">
        <f t="shared" si="0"/>
        <v>11251.278</v>
      </c>
      <c r="H27" s="23">
        <f t="shared" si="1"/>
        <v>16061.606999999998</v>
      </c>
      <c r="I27" s="23">
        <f t="shared" si="2"/>
        <v>108843.88500000001</v>
      </c>
      <c r="J27" s="25" t="s">
        <v>74</v>
      </c>
      <c r="K27" s="10">
        <v>101</v>
      </c>
      <c r="L27" s="10">
        <v>6</v>
      </c>
      <c r="M27" s="6"/>
    </row>
    <row r="28" spans="1:14" s="5" customFormat="1" ht="39.6" x14ac:dyDescent="0.25">
      <c r="A28" s="24" t="s">
        <v>22</v>
      </c>
      <c r="B28" s="22"/>
      <c r="C28" s="23">
        <v>71734</v>
      </c>
      <c r="D28" s="10">
        <v>0</v>
      </c>
      <c r="E28" s="10">
        <v>0</v>
      </c>
      <c r="F28" s="10">
        <v>0</v>
      </c>
      <c r="G28" s="23">
        <f t="shared" si="0"/>
        <v>9899.2920000000013</v>
      </c>
      <c r="H28" s="23">
        <f t="shared" si="1"/>
        <v>14131.597999999998</v>
      </c>
      <c r="I28" s="23">
        <f t="shared" si="2"/>
        <v>95764.89</v>
      </c>
      <c r="J28" s="25" t="s">
        <v>64</v>
      </c>
      <c r="K28" s="9">
        <v>94</v>
      </c>
      <c r="L28" s="9">
        <v>3</v>
      </c>
      <c r="M28" s="6"/>
    </row>
    <row r="29" spans="1:14" s="5" customFormat="1" ht="52.8" x14ac:dyDescent="0.25">
      <c r="A29" s="24" t="s">
        <v>34</v>
      </c>
      <c r="B29" s="22"/>
      <c r="C29" s="23">
        <v>71734</v>
      </c>
      <c r="D29" s="10">
        <v>0</v>
      </c>
      <c r="E29" s="10">
        <v>0</v>
      </c>
      <c r="F29" s="10">
        <v>0</v>
      </c>
      <c r="G29" s="23">
        <f t="shared" ref="G29" si="4">C29*13.8%</f>
        <v>9899.2920000000013</v>
      </c>
      <c r="H29" s="23">
        <f t="shared" ref="H29" si="5">(C29+D29+E29+F29)*19.7%</f>
        <v>14131.597999999998</v>
      </c>
      <c r="I29" s="23">
        <f t="shared" ref="I29" si="6">C29+D29+E29+F29+G29+H29</f>
        <v>95764.89</v>
      </c>
      <c r="J29" s="25" t="s">
        <v>70</v>
      </c>
      <c r="K29" s="9">
        <v>93</v>
      </c>
      <c r="L29" s="26" t="s">
        <v>69</v>
      </c>
      <c r="M29" s="6"/>
    </row>
    <row r="30" spans="1:14" s="5" customFormat="1" ht="26.4" x14ac:dyDescent="0.25">
      <c r="A30" s="11" t="s">
        <v>27</v>
      </c>
      <c r="B30" s="10">
        <v>2</v>
      </c>
      <c r="C30" s="23">
        <v>81531</v>
      </c>
      <c r="D30" s="10">
        <v>0</v>
      </c>
      <c r="E30" s="10">
        <v>0</v>
      </c>
      <c r="F30" s="10">
        <v>0</v>
      </c>
      <c r="G30" s="23">
        <f t="shared" si="0"/>
        <v>11251.278</v>
      </c>
      <c r="H30" s="23">
        <f t="shared" si="1"/>
        <v>16061.606999999998</v>
      </c>
      <c r="I30" s="23">
        <f t="shared" si="2"/>
        <v>108843.88500000001</v>
      </c>
      <c r="J30" s="25" t="s">
        <v>59</v>
      </c>
      <c r="K30" s="49" t="s">
        <v>80</v>
      </c>
      <c r="L30" s="26">
        <v>4</v>
      </c>
    </row>
    <row r="31" spans="1:14" s="5" customFormat="1" ht="26.4" x14ac:dyDescent="0.25">
      <c r="A31" s="11" t="s">
        <v>26</v>
      </c>
      <c r="B31" s="10">
        <v>2</v>
      </c>
      <c r="C31" s="23">
        <v>81531</v>
      </c>
      <c r="D31" s="10">
        <v>0</v>
      </c>
      <c r="E31" s="10">
        <v>0</v>
      </c>
      <c r="F31" s="10">
        <v>0</v>
      </c>
      <c r="G31" s="23">
        <f t="shared" si="0"/>
        <v>11251.278</v>
      </c>
      <c r="H31" s="23">
        <f t="shared" si="1"/>
        <v>16061.606999999998</v>
      </c>
      <c r="I31" s="23">
        <f t="shared" si="2"/>
        <v>108843.88500000001</v>
      </c>
      <c r="J31" s="25" t="s">
        <v>59</v>
      </c>
      <c r="K31" s="49"/>
      <c r="L31" s="9">
        <v>3</v>
      </c>
    </row>
    <row r="32" spans="1:14" ht="39.6" x14ac:dyDescent="0.25">
      <c r="A32" s="11" t="s">
        <v>18</v>
      </c>
      <c r="B32" s="10">
        <v>2</v>
      </c>
      <c r="C32" s="34">
        <v>66547</v>
      </c>
      <c r="D32" s="34">
        <v>6659</v>
      </c>
      <c r="E32" s="10">
        <v>0</v>
      </c>
      <c r="F32" s="10">
        <v>0</v>
      </c>
      <c r="G32" s="34">
        <f t="shared" si="0"/>
        <v>9183.4860000000008</v>
      </c>
      <c r="H32" s="34">
        <f t="shared" si="1"/>
        <v>14421.581999999999</v>
      </c>
      <c r="I32" s="34">
        <f t="shared" si="2"/>
        <v>96811.067999999999</v>
      </c>
      <c r="J32" s="24" t="s">
        <v>65</v>
      </c>
      <c r="K32" s="10">
        <v>101</v>
      </c>
      <c r="L32" s="37">
        <v>3</v>
      </c>
    </row>
    <row r="33" spans="1:12" ht="52.8" x14ac:dyDescent="0.25">
      <c r="A33" s="11" t="s">
        <v>36</v>
      </c>
      <c r="B33" s="21"/>
      <c r="C33" s="23">
        <v>78486</v>
      </c>
      <c r="D33" s="10">
        <v>0</v>
      </c>
      <c r="E33" s="10">
        <v>0</v>
      </c>
      <c r="F33" s="28">
        <v>5</v>
      </c>
      <c r="G33" s="23">
        <f t="shared" si="0"/>
        <v>10831.068000000001</v>
      </c>
      <c r="H33" s="23">
        <f t="shared" si="1"/>
        <v>15462.726999999999</v>
      </c>
      <c r="I33" s="23">
        <f t="shared" si="2"/>
        <v>104784.795</v>
      </c>
      <c r="J33" s="25" t="s">
        <v>67</v>
      </c>
      <c r="K33" s="10">
        <v>106</v>
      </c>
      <c r="L33" s="10">
        <v>3</v>
      </c>
    </row>
    <row r="34" spans="1:12" ht="52.8" x14ac:dyDescent="0.25">
      <c r="A34" s="11" t="s">
        <v>37</v>
      </c>
      <c r="B34" s="21"/>
      <c r="C34" s="23">
        <v>73464</v>
      </c>
      <c r="D34" s="10">
        <v>0</v>
      </c>
      <c r="E34" s="10">
        <v>0</v>
      </c>
      <c r="F34" s="10">
        <v>0</v>
      </c>
      <c r="G34" s="23">
        <f t="shared" si="0"/>
        <v>10138.032000000001</v>
      </c>
      <c r="H34" s="23">
        <f t="shared" si="1"/>
        <v>14472.407999999999</v>
      </c>
      <c r="I34" s="23">
        <f t="shared" si="2"/>
        <v>98074.44</v>
      </c>
      <c r="J34" s="25" t="s">
        <v>66</v>
      </c>
      <c r="K34" s="10">
        <v>95</v>
      </c>
      <c r="L34" s="10">
        <v>4</v>
      </c>
    </row>
    <row r="35" spans="1:12" x14ac:dyDescent="0.25">
      <c r="A35" s="16" t="s">
        <v>14</v>
      </c>
      <c r="B35" s="18"/>
      <c r="C35" s="14"/>
      <c r="D35" s="14"/>
      <c r="E35" s="14"/>
      <c r="F35" s="14"/>
      <c r="G35" s="14"/>
      <c r="H35" s="14"/>
      <c r="I35" s="13">
        <f>SUM(I19:I34)</f>
        <v>1713124.2479999999</v>
      </c>
      <c r="L35" s="5"/>
    </row>
    <row r="37" spans="1:12" x14ac:dyDescent="0.25">
      <c r="A37" s="2" t="s">
        <v>15</v>
      </c>
    </row>
    <row r="38" spans="1:12" x14ac:dyDescent="0.25">
      <c r="A38" s="19" t="s">
        <v>53</v>
      </c>
    </row>
    <row r="39" spans="1:12" x14ac:dyDescent="0.25">
      <c r="A39" s="19"/>
    </row>
    <row r="40" spans="1:12" x14ac:dyDescent="0.25">
      <c r="A40" s="19"/>
    </row>
    <row r="41" spans="1:12" x14ac:dyDescent="0.25">
      <c r="A41" s="41" t="s">
        <v>75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2" ht="72" customHeight="1" x14ac:dyDescent="0.25">
      <c r="A42" s="35" t="s">
        <v>38</v>
      </c>
      <c r="B42" s="46" t="s">
        <v>78</v>
      </c>
      <c r="C42" s="46"/>
      <c r="D42" s="17"/>
      <c r="E42" s="17"/>
      <c r="F42" s="17"/>
    </row>
    <row r="43" spans="1:12" x14ac:dyDescent="0.25">
      <c r="A43" s="38" t="s">
        <v>77</v>
      </c>
      <c r="B43" s="47">
        <v>11</v>
      </c>
      <c r="C43" s="47"/>
    </row>
    <row r="44" spans="1:12" x14ac:dyDescent="0.25">
      <c r="A44" s="36" t="s">
        <v>47</v>
      </c>
      <c r="B44" s="47">
        <v>2</v>
      </c>
      <c r="C44" s="47"/>
    </row>
    <row r="45" spans="1:12" x14ac:dyDescent="0.25">
      <c r="A45" s="36" t="s">
        <v>48</v>
      </c>
      <c r="B45" s="47">
        <v>4</v>
      </c>
      <c r="C45" s="47"/>
    </row>
    <row r="46" spans="1:12" x14ac:dyDescent="0.25">
      <c r="A46" s="36" t="s">
        <v>49</v>
      </c>
      <c r="B46" s="47">
        <v>3</v>
      </c>
      <c r="C46" s="47"/>
    </row>
    <row r="47" spans="1:12" x14ac:dyDescent="0.25">
      <c r="A47" s="36" t="s">
        <v>39</v>
      </c>
      <c r="B47" s="47">
        <v>4</v>
      </c>
      <c r="C47" s="47"/>
    </row>
    <row r="48" spans="1:12" x14ac:dyDescent="0.25">
      <c r="A48" s="36" t="s">
        <v>40</v>
      </c>
      <c r="B48" s="47">
        <v>2</v>
      </c>
      <c r="C48" s="47"/>
    </row>
    <row r="49" spans="1:3" x14ac:dyDescent="0.25">
      <c r="A49" s="36" t="s">
        <v>41</v>
      </c>
      <c r="B49" s="47">
        <v>7</v>
      </c>
      <c r="C49" s="47"/>
    </row>
    <row r="50" spans="1:3" x14ac:dyDescent="0.25">
      <c r="A50" s="36" t="s">
        <v>50</v>
      </c>
      <c r="B50" s="47">
        <v>0</v>
      </c>
      <c r="C50" s="47"/>
    </row>
    <row r="51" spans="1:3" x14ac:dyDescent="0.25">
      <c r="A51" s="36" t="s">
        <v>51</v>
      </c>
      <c r="B51" s="47">
        <v>0</v>
      </c>
      <c r="C51" s="47"/>
    </row>
    <row r="52" spans="1:3" x14ac:dyDescent="0.25">
      <c r="A52" s="36" t="s">
        <v>52</v>
      </c>
      <c r="B52" s="47">
        <v>1</v>
      </c>
      <c r="C52" s="47"/>
    </row>
    <row r="53" spans="1:3" x14ac:dyDescent="0.25">
      <c r="A53" s="36" t="s">
        <v>42</v>
      </c>
      <c r="B53" s="47">
        <v>2</v>
      </c>
      <c r="C53" s="47"/>
    </row>
    <row r="54" spans="1:3" x14ac:dyDescent="0.25">
      <c r="A54" s="36" t="s">
        <v>43</v>
      </c>
      <c r="B54" s="47">
        <v>0</v>
      </c>
      <c r="C54" s="47"/>
    </row>
    <row r="55" spans="1:3" x14ac:dyDescent="0.25">
      <c r="A55" s="36" t="s">
        <v>44</v>
      </c>
      <c r="B55" s="47">
        <v>1</v>
      </c>
      <c r="C55" s="47"/>
    </row>
    <row r="56" spans="1:3" x14ac:dyDescent="0.25">
      <c r="A56" s="36" t="s">
        <v>45</v>
      </c>
      <c r="B56" s="47">
        <v>0</v>
      </c>
      <c r="C56" s="47"/>
    </row>
    <row r="57" spans="1:3" x14ac:dyDescent="0.25">
      <c r="A57" s="36" t="s">
        <v>46</v>
      </c>
      <c r="B57" s="47">
        <v>0</v>
      </c>
      <c r="C57" s="47"/>
    </row>
    <row r="58" spans="1:3" x14ac:dyDescent="0.25">
      <c r="A58" s="38" t="s">
        <v>76</v>
      </c>
      <c r="B58" s="47">
        <v>1</v>
      </c>
      <c r="C58" s="47"/>
    </row>
  </sheetData>
  <mergeCells count="30">
    <mergeCell ref="B57:C57"/>
    <mergeCell ref="B58:C58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L4:L5"/>
    <mergeCell ref="A41:K41"/>
    <mergeCell ref="L17:L18"/>
    <mergeCell ref="A3:F3"/>
    <mergeCell ref="A1:H1"/>
    <mergeCell ref="K30:K31"/>
    <mergeCell ref="B4:B5"/>
    <mergeCell ref="A4:A5"/>
    <mergeCell ref="J4:J5"/>
    <mergeCell ref="A16:K16"/>
    <mergeCell ref="A17:A18"/>
    <mergeCell ref="B17:B18"/>
    <mergeCell ref="J17:J18"/>
  </mergeCells>
  <phoneticPr fontId="4" type="noConversion"/>
  <pageMargins left="0.35433070866141736" right="0.35433070866141736" top="0.78740157480314965" bottom="0.78740157480314965" header="0.51181102362204722" footer="0.51181102362204722"/>
  <pageSetup paperSize="9" scale="50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E39DED84E4C4DBB435C9BDBA40B37" ma:contentTypeVersion="19" ma:contentTypeDescription="Create a new document." ma:contentTypeScope="" ma:versionID="87afe701d4719768392037fafdb4686b">
  <xsd:schema xmlns:xsd="http://www.w3.org/2001/XMLSchema" xmlns:xs="http://www.w3.org/2001/XMLSchema" xmlns:p="http://schemas.microsoft.com/office/2006/metadata/properties" xmlns:ns2="66c7d814-b665-4a95-b985-ddd74735a07b" xmlns:ns3="09ef06c7-2421-4155-ba40-386ba4588d2c" targetNamespace="http://schemas.microsoft.com/office/2006/metadata/properties" ma:root="true" ma:fieldsID="b1f9c5bf51792f51d048694878fa6356" ns2:_="" ns3:_="">
    <xsd:import namespace="66c7d814-b665-4a95-b985-ddd74735a07b"/>
    <xsd:import namespace="09ef06c7-2421-4155-ba40-386ba4588d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7d814-b665-4a95-b985-ddd74735a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f06c7-2421-4155-ba40-386ba4588d2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35586-f3db-4885-a81b-a099a52fc256}" ma:internalName="TaxCatchAll" ma:showField="CatchAllData" ma:web="09ef06c7-2421-4155-ba40-386ba4588d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f06c7-2421-4155-ba40-386ba4588d2c" xsi:nil="true"/>
    <lcf76f155ced4ddcb4097134ff3c332f xmlns="66c7d814-b665-4a95-b985-ddd74735a0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3C69C4-F4C1-41A9-887E-495ED7BE5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E1C354-D516-4C44-B496-5704EB53AEBE}"/>
</file>

<file path=customXml/itemProps3.xml><?xml version="1.0" encoding="utf-8"?>
<ds:datastoreItem xmlns:ds="http://schemas.openxmlformats.org/officeDocument/2006/customXml" ds:itemID="{A79F5756-ECF8-4E25-8D13-1BA9AAAD03C5}">
  <ds:schemaRefs>
    <ds:schemaRef ds:uri="http://schemas.microsoft.com/office/2006/documentManagement/types"/>
    <ds:schemaRef ds:uri="66c7d814-b665-4a95-b985-ddd74735a07b"/>
    <ds:schemaRef ds:uri="09ef06c7-2421-4155-ba40-386ba4588d2c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e8678b09-5d00-486a-a53f-e58068dd034d"/>
    <ds:schemaRef ds:uri="edd5e73a-93a2-4bde-9ab8-daa8776097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Officer remuneration</vt:lpstr>
    </vt:vector>
  </TitlesOfParts>
  <Manager/>
  <Company>Tewkesbury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Barnes</dc:creator>
  <cp:keywords/>
  <dc:description/>
  <cp:lastModifiedBy>Lucy Kay</cp:lastModifiedBy>
  <cp:revision/>
  <cp:lastPrinted>2022-03-24T14:30:39Z</cp:lastPrinted>
  <dcterms:created xsi:type="dcterms:W3CDTF">2009-06-03T13:08:19Z</dcterms:created>
  <dcterms:modified xsi:type="dcterms:W3CDTF">2024-04-30T15:50:04Z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0x010100D80E39DED84E4C4DBB435C9BDBA40B37</vt:lpwstr>
  </property>
  <property fmtid="{D5CDD505-2E9C-101B-9397-08002B2CF9AE}" pid="3" name="MediaServiceImageTags">
    <vt:lpwstr/>
  </property>
</Properties>
</file>